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400" windowHeight="8010" activeTab="6"/>
  </bookViews>
  <sheets>
    <sheet name="Dental" sheetId="1" r:id="rId1"/>
    <sheet name="GL and ADD" sheetId="2" r:id="rId2"/>
    <sheet name="Maternity Assist" sheetId="3" r:id="rId3"/>
    <sheet name="ECU" sheetId="4" r:id="rId4"/>
    <sheet name="Wellness" sheetId="5" r:id="rId5"/>
    <sheet name="Travel Assist" sheetId="6" r:id="rId6"/>
    <sheet name="Drug Test" sheetId="7" r:id="rId7"/>
  </sheets>
  <calcPr calcId="144525"/>
</workbook>
</file>

<file path=xl/calcChain.xml><?xml version="1.0" encoding="utf-8"?>
<calcChain xmlns="http://schemas.openxmlformats.org/spreadsheetml/2006/main">
  <c r="C4" i="3" l="1"/>
  <c r="D4" i="3"/>
  <c r="E4" i="3"/>
  <c r="B4" i="3"/>
  <c r="D16" i="4" l="1"/>
  <c r="D17" i="4"/>
  <c r="D18" i="4"/>
  <c r="D19" i="4"/>
  <c r="D20" i="4"/>
  <c r="D21" i="4"/>
  <c r="D22" i="4"/>
  <c r="D15" i="4"/>
  <c r="E4" i="4"/>
  <c r="E5" i="4"/>
  <c r="E6" i="4"/>
  <c r="E7" i="4"/>
  <c r="E8" i="4"/>
  <c r="E9" i="4"/>
  <c r="E10" i="4"/>
  <c r="E3" i="4"/>
  <c r="A3" i="5"/>
  <c r="C4" i="6"/>
  <c r="C3" i="6"/>
  <c r="B3" i="2"/>
  <c r="B11" i="2" s="1"/>
  <c r="C11" i="2" l="1"/>
  <c r="G11" i="2"/>
  <c r="D11" i="2"/>
  <c r="B5" i="2"/>
  <c r="D3" i="2"/>
  <c r="B6" i="2"/>
  <c r="B8" i="2"/>
  <c r="B10" i="2"/>
  <c r="C3" i="2"/>
  <c r="B4" i="2"/>
  <c r="G3" i="2"/>
  <c r="B7" i="2"/>
  <c r="B9" i="2"/>
  <c r="G8" i="1"/>
  <c r="I8" i="1" s="1"/>
  <c r="D8" i="1"/>
  <c r="C8" i="1"/>
  <c r="G7" i="1"/>
  <c r="H7" i="1" s="1"/>
  <c r="D7" i="1"/>
  <c r="C7" i="1"/>
  <c r="G6" i="1"/>
  <c r="I6" i="1" s="1"/>
  <c r="D6" i="1"/>
  <c r="C6" i="1"/>
  <c r="G5" i="1"/>
  <c r="H5" i="1" s="1"/>
  <c r="D5" i="1"/>
  <c r="C5" i="1"/>
  <c r="G4" i="1"/>
  <c r="H4" i="1" s="1"/>
  <c r="D4" i="1"/>
  <c r="C4" i="1"/>
  <c r="G3" i="1"/>
  <c r="H3" i="1" s="1"/>
  <c r="D3" i="1"/>
  <c r="C3" i="1"/>
  <c r="G7" i="2" l="1"/>
  <c r="D7" i="2"/>
  <c r="C7" i="2"/>
  <c r="G10" i="2"/>
  <c r="D10" i="2"/>
  <c r="C10" i="2"/>
  <c r="G5" i="2"/>
  <c r="D5" i="2"/>
  <c r="C5" i="2"/>
  <c r="H3" i="2"/>
  <c r="I3" i="2"/>
  <c r="G8" i="2"/>
  <c r="D8" i="2"/>
  <c r="C8" i="2"/>
  <c r="D4" i="2"/>
  <c r="C4" i="2"/>
  <c r="G4" i="2"/>
  <c r="D6" i="2"/>
  <c r="C6" i="2"/>
  <c r="G6" i="2"/>
  <c r="I11" i="2"/>
  <c r="H11" i="2"/>
  <c r="C9" i="2"/>
  <c r="G9" i="2"/>
  <c r="D9" i="2"/>
  <c r="I4" i="1"/>
  <c r="I5" i="1"/>
  <c r="I3" i="1"/>
  <c r="I7" i="1"/>
  <c r="H8" i="1"/>
  <c r="H6" i="1"/>
  <c r="I8" i="2" l="1"/>
  <c r="H8" i="2"/>
  <c r="I5" i="2"/>
  <c r="H5" i="2"/>
  <c r="I6" i="2"/>
  <c r="H6" i="2"/>
  <c r="I9" i="2"/>
  <c r="H9" i="2"/>
  <c r="I10" i="2"/>
  <c r="H10" i="2"/>
  <c r="I4" i="2"/>
  <c r="H4" i="2"/>
  <c r="I7" i="2"/>
  <c r="H7" i="2"/>
</calcChain>
</file>

<file path=xl/sharedStrings.xml><?xml version="1.0" encoding="utf-8"?>
<sst xmlns="http://schemas.openxmlformats.org/spreadsheetml/2006/main" count="133" uniqueCount="81">
  <si>
    <t>Type of Package</t>
  </si>
  <si>
    <r>
      <t></t>
    </r>
    <r>
      <rPr>
        <sz val="7"/>
        <color indexed="8"/>
        <rFont val="Times New Roman"/>
        <family val="1"/>
      </rPr>
      <t xml:space="preserve">     </t>
    </r>
    <r>
      <rPr>
        <sz val="10"/>
        <color indexed="8"/>
        <rFont val="Calibri"/>
        <family val="2"/>
      </rPr>
      <t>Standard Dental (1 Oral Prophylaxis, No Permanent Fill)</t>
    </r>
  </si>
  <si>
    <r>
      <t></t>
    </r>
    <r>
      <rPr>
        <sz val="7"/>
        <color indexed="8"/>
        <rFont val="Times New Roman"/>
        <family val="1"/>
      </rPr>
      <t xml:space="preserve">     </t>
    </r>
    <r>
      <rPr>
        <sz val="10"/>
        <color indexed="8"/>
        <rFont val="Calibri"/>
        <family val="2"/>
      </rPr>
      <t xml:space="preserve">Standard + 1 Addtl Oral Prophylaxis </t>
    </r>
  </si>
  <si>
    <r>
      <t></t>
    </r>
    <r>
      <rPr>
        <sz val="7"/>
        <color indexed="8"/>
        <rFont val="Times New Roman"/>
        <family val="1"/>
      </rPr>
      <t xml:space="preserve">     </t>
    </r>
    <r>
      <rPr>
        <sz val="10"/>
        <color indexed="8"/>
        <rFont val="Calibri"/>
        <family val="2"/>
      </rPr>
      <t>Standard + 1 Addtl Oral Prophylaxis + 1 surface Light cure</t>
    </r>
  </si>
  <si>
    <r>
      <t></t>
    </r>
    <r>
      <rPr>
        <sz val="7"/>
        <color indexed="8"/>
        <rFont val="Times New Roman"/>
        <family val="1"/>
      </rPr>
      <t xml:space="preserve">     </t>
    </r>
    <r>
      <rPr>
        <sz val="10"/>
        <color indexed="8"/>
        <rFont val="Calibri"/>
        <family val="2"/>
      </rPr>
      <t>Standard + 1 Addtl Oral Prophylaxis + 2 surface Light cure</t>
    </r>
  </si>
  <si>
    <r>
      <t></t>
    </r>
    <r>
      <rPr>
        <sz val="7"/>
        <color indexed="8"/>
        <rFont val="Times New Roman"/>
        <family val="1"/>
      </rPr>
      <t xml:space="preserve">     </t>
    </r>
    <r>
      <rPr>
        <sz val="10"/>
        <color indexed="8"/>
        <rFont val="Calibri"/>
        <family val="2"/>
      </rPr>
      <t>Standard + 1 Addtl Oral Prophylaxis + 1 tooth Light cure</t>
    </r>
  </si>
  <si>
    <r>
      <t></t>
    </r>
    <r>
      <rPr>
        <sz val="7"/>
        <color indexed="8"/>
        <rFont val="Times New Roman"/>
        <family val="1"/>
      </rPr>
      <t xml:space="preserve">     </t>
    </r>
    <r>
      <rPr>
        <sz val="10"/>
        <color indexed="8"/>
        <rFont val="Calibri"/>
        <family val="2"/>
      </rPr>
      <t>Standard + 1 Addtl Oral Prophylaxis + 2 teeth Light cure</t>
    </r>
  </si>
  <si>
    <t>COVERAGE</t>
  </si>
  <si>
    <t>      10,000</t>
  </si>
  <si>
    <t>      20,000</t>
  </si>
  <si>
    <t>      25,000</t>
  </si>
  <si>
    <t>      50,000</t>
  </si>
  <si>
    <t>      100,000</t>
  </si>
  <si>
    <t>      200,000</t>
  </si>
  <si>
    <t>      250,000</t>
  </si>
  <si>
    <t>      500,000</t>
  </si>
  <si>
    <t>      1,000,000</t>
  </si>
  <si>
    <t>Drug Test (Shabu &amp; Marijuana)</t>
  </si>
  <si>
    <t>Philcare Owned Clinics / On-site Drug Test</t>
  </si>
  <si>
    <t>Vat Ex - P300 per Member</t>
  </si>
  <si>
    <t>Vat Inc - P336 per Member</t>
  </si>
  <si>
    <t>Note: Confirmatory Test not included</t>
  </si>
  <si>
    <t>Travel Assist Program (TAP) through Assist America</t>
  </si>
  <si>
    <t>Standard TAP</t>
  </si>
  <si>
    <t>Expat TAP</t>
  </si>
  <si>
    <t>Vat Ex Fee per member per year</t>
  </si>
  <si>
    <t>Vat Inc Fee per member per year</t>
  </si>
  <si>
    <t>Wellness Sessions</t>
  </si>
  <si>
    <t>Vat Ex fee per wellness session in addition to the total Membership Fee</t>
  </si>
  <si>
    <t>Vat Inc fee per wellness session in addition to the total Membership Fee</t>
  </si>
  <si>
    <t>IP ECU Packages</t>
  </si>
  <si>
    <t>CSMC</t>
  </si>
  <si>
    <t>MMC</t>
  </si>
  <si>
    <t>To be availed in:</t>
  </si>
  <si>
    <t>Package</t>
  </si>
  <si>
    <t>Room</t>
  </si>
  <si>
    <t>Cost Per Availment ( Vat Ex)</t>
  </si>
  <si>
    <t>Cost Per Availment ( Vat Inc)</t>
  </si>
  <si>
    <t>SLMC - QC</t>
  </si>
  <si>
    <t>TMC</t>
  </si>
  <si>
    <t>The Essentials</t>
  </si>
  <si>
    <t>Golden Health Screening Package</t>
  </si>
  <si>
    <t>Basic Health Screening Package</t>
  </si>
  <si>
    <t>Basic 5 plus Health Investment IP Rider B</t>
  </si>
  <si>
    <t>Basic 5 plus Health Investment IP Rider A</t>
  </si>
  <si>
    <t>Basic Package</t>
  </si>
  <si>
    <t>Junior Suite</t>
  </si>
  <si>
    <t>Large Private</t>
  </si>
  <si>
    <t>Open Private</t>
  </si>
  <si>
    <t>Suite</t>
  </si>
  <si>
    <t>De Luxe Room</t>
  </si>
  <si>
    <t>OP ECU Packages</t>
  </si>
  <si>
    <t>AHMC</t>
  </si>
  <si>
    <t xml:space="preserve">Philcare Makati Clinic </t>
  </si>
  <si>
    <t>ECU Plan A</t>
  </si>
  <si>
    <t>ECU Plan B</t>
  </si>
  <si>
    <t>Basic 5 plus Health Investment OP Rider</t>
  </si>
  <si>
    <t>Corporate Fitness Package</t>
  </si>
  <si>
    <t>Notes:</t>
  </si>
  <si>
    <t>Princpals must be 18-65 y/o</t>
  </si>
  <si>
    <t>Dependent Spouse and Parents must be 18-65 y/o</t>
  </si>
  <si>
    <t>Dependent Child must be from 15 days old to 21 y/o</t>
  </si>
  <si>
    <r>
      <t></t>
    </r>
    <r>
      <rPr>
        <b/>
        <sz val="7"/>
        <rFont val="Times New Roman"/>
        <family val="1"/>
      </rPr>
      <t xml:space="preserve">        </t>
    </r>
    <r>
      <rPr>
        <b/>
        <sz val="10"/>
        <rFont val="Calibri"/>
        <family val="2"/>
      </rPr>
      <t>ANNUAL FEE</t>
    </r>
  </si>
  <si>
    <r>
      <t></t>
    </r>
    <r>
      <rPr>
        <b/>
        <sz val="7"/>
        <rFont val="Times New Roman"/>
        <family val="1"/>
      </rPr>
      <t xml:space="preserve">        </t>
    </r>
    <r>
      <rPr>
        <b/>
        <sz val="10"/>
        <rFont val="Calibri"/>
        <family val="2"/>
      </rPr>
      <t>SEMI ANNUAL</t>
    </r>
  </si>
  <si>
    <r>
      <t></t>
    </r>
    <r>
      <rPr>
        <b/>
        <sz val="7"/>
        <rFont val="Times New Roman"/>
        <family val="1"/>
      </rPr>
      <t xml:space="preserve">        </t>
    </r>
    <r>
      <rPr>
        <b/>
        <sz val="10"/>
        <rFont val="Calibri"/>
        <family val="2"/>
      </rPr>
      <t>QUARTERLY</t>
    </r>
  </si>
  <si>
    <t>Type of Delivery</t>
  </si>
  <si>
    <t>Option 1</t>
  </si>
  <si>
    <t>Option 2</t>
  </si>
  <si>
    <t>Option 3</t>
  </si>
  <si>
    <t>Option 4</t>
  </si>
  <si>
    <t>CS / Normal / Others</t>
  </si>
  <si>
    <t>Shall be subject to 280 days waiting period</t>
  </si>
  <si>
    <t>Work-ups not covered</t>
  </si>
  <si>
    <t>Coverage is applicable to female principals and spouse dependents of male employees only.</t>
  </si>
  <si>
    <t>Additional cost for SME products</t>
  </si>
  <si>
    <t>Applicable to acconts with more than 100 principals only.</t>
  </si>
  <si>
    <t>Maternity Assistance notes:</t>
  </si>
  <si>
    <t>VAT EX</t>
  </si>
  <si>
    <t>VAT INC</t>
  </si>
  <si>
    <t>Additional fee across all members (Vat Ex)</t>
  </si>
  <si>
    <t>Additional fee across all members (Vat Inc)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</si>
</sst>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₱&quot;* #,##0.00_-;\-&quot;₱&quot;* #,##0.00_-;_-&quot;₱&quot;* &quot;-&quot;??_-;_-@_-"/>
    <numFmt numFmtId="164" formatCode="[$PHP]\ #,##0.00"/>
    <numFmt numFmtId="165" formatCode="&quot;₱&quot;#,##0.00"/>
  </numFmts>
  <fonts count="11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indexed="8"/>
      <name val="Calibri"/>
      <family val="2"/>
    </font>
    <font>
      <sz val="10"/>
      <color theme="1"/>
      <name val="Symbol"/>
      <family val="1"/>
      <charset val="2"/>
    </font>
    <font>
      <sz val="7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name val="Calibri"/>
      <family val="2"/>
    </font>
    <font>
      <b/>
      <sz val="10"/>
      <name val="Symbol"/>
      <family val="1"/>
      <charset val="2"/>
    </font>
    <font>
      <b/>
      <sz val="7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1" xfId="0" applyFont="1" applyBorder="1" applyAlignment="1">
      <alignment horizontal="left" vertical="center" wrapText="1" indent="2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Font="1"/>
    <xf numFmtId="0" fontId="6" fillId="0" borderId="0" xfId="0" applyFont="1"/>
    <xf numFmtId="165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5" fillId="0" borderId="0" xfId="0" applyFont="1"/>
    <xf numFmtId="0" fontId="1" fillId="0" borderId="0" xfId="0" applyFont="1" applyFill="1" applyBorder="1" applyAlignment="1">
      <alignment vertical="center"/>
    </xf>
    <xf numFmtId="0" fontId="0" fillId="0" borderId="0" xfId="0" applyAlignme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0" fillId="0" borderId="1" xfId="0" applyBorder="1" applyAlignment="1">
      <alignment horizontal="left" vertical="center"/>
    </xf>
    <xf numFmtId="165" fontId="0" fillId="0" borderId="1" xfId="0" applyNumberFormat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right" vertical="center"/>
    </xf>
    <xf numFmtId="44" fontId="0" fillId="0" borderId="1" xfId="0" applyNumberForma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0" fillId="0" borderId="1" xfId="0" applyBorder="1"/>
    <xf numFmtId="165" fontId="0" fillId="0" borderId="1" xfId="0" applyNumberFormat="1" applyBorder="1"/>
    <xf numFmtId="0" fontId="5" fillId="2" borderId="1" xfId="0" applyFont="1" applyFill="1" applyBorder="1"/>
    <xf numFmtId="3" fontId="0" fillId="0" borderId="1" xfId="0" applyNumberFormat="1" applyBorder="1"/>
    <xf numFmtId="44" fontId="0" fillId="0" borderId="1" xfId="0" applyNumberFormat="1" applyBorder="1"/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workbookViewId="0">
      <selection activeCell="C1" sqref="C1"/>
    </sheetView>
  </sheetViews>
  <sheetFormatPr defaultColWidth="21.375" defaultRowHeight="15" x14ac:dyDescent="0.25"/>
  <cols>
    <col min="1" max="1" width="22.875" style="5" customWidth="1"/>
    <col min="2" max="2" width="15.625" style="5" customWidth="1"/>
    <col min="3" max="3" width="17.25" style="5" customWidth="1"/>
    <col min="4" max="4" width="15.625" style="5" customWidth="1"/>
    <col min="5" max="5" width="2.5" customWidth="1"/>
    <col min="6" max="6" width="22.875" bestFit="1" customWidth="1"/>
    <col min="257" max="257" width="22.875" customWidth="1"/>
    <col min="258" max="258" width="15.625" customWidth="1"/>
    <col min="259" max="259" width="17.25" customWidth="1"/>
    <col min="260" max="260" width="15.625" customWidth="1"/>
    <col min="261" max="261" width="2.5" customWidth="1"/>
    <col min="262" max="262" width="22.875" bestFit="1" customWidth="1"/>
    <col min="513" max="513" width="22.875" customWidth="1"/>
    <col min="514" max="514" width="15.625" customWidth="1"/>
    <col min="515" max="515" width="17.25" customWidth="1"/>
    <col min="516" max="516" width="15.625" customWidth="1"/>
    <col min="517" max="517" width="2.5" customWidth="1"/>
    <col min="518" max="518" width="22.875" bestFit="1" customWidth="1"/>
    <col min="769" max="769" width="22.875" customWidth="1"/>
    <col min="770" max="770" width="15.625" customWidth="1"/>
    <col min="771" max="771" width="17.25" customWidth="1"/>
    <col min="772" max="772" width="15.625" customWidth="1"/>
    <col min="773" max="773" width="2.5" customWidth="1"/>
    <col min="774" max="774" width="22.875" bestFit="1" customWidth="1"/>
    <col min="1025" max="1025" width="22.875" customWidth="1"/>
    <col min="1026" max="1026" width="15.625" customWidth="1"/>
    <col min="1027" max="1027" width="17.25" customWidth="1"/>
    <col min="1028" max="1028" width="15.625" customWidth="1"/>
    <col min="1029" max="1029" width="2.5" customWidth="1"/>
    <col min="1030" max="1030" width="22.875" bestFit="1" customWidth="1"/>
    <col min="1281" max="1281" width="22.875" customWidth="1"/>
    <col min="1282" max="1282" width="15.625" customWidth="1"/>
    <col min="1283" max="1283" width="17.25" customWidth="1"/>
    <col min="1284" max="1284" width="15.625" customWidth="1"/>
    <col min="1285" max="1285" width="2.5" customWidth="1"/>
    <col min="1286" max="1286" width="22.875" bestFit="1" customWidth="1"/>
    <col min="1537" max="1537" width="22.875" customWidth="1"/>
    <col min="1538" max="1538" width="15.625" customWidth="1"/>
    <col min="1539" max="1539" width="17.25" customWidth="1"/>
    <col min="1540" max="1540" width="15.625" customWidth="1"/>
    <col min="1541" max="1541" width="2.5" customWidth="1"/>
    <col min="1542" max="1542" width="22.875" bestFit="1" customWidth="1"/>
    <col min="1793" max="1793" width="22.875" customWidth="1"/>
    <col min="1794" max="1794" width="15.625" customWidth="1"/>
    <col min="1795" max="1795" width="17.25" customWidth="1"/>
    <col min="1796" max="1796" width="15.625" customWidth="1"/>
    <col min="1797" max="1797" width="2.5" customWidth="1"/>
    <col min="1798" max="1798" width="22.875" bestFit="1" customWidth="1"/>
    <col min="2049" max="2049" width="22.875" customWidth="1"/>
    <col min="2050" max="2050" width="15.625" customWidth="1"/>
    <col min="2051" max="2051" width="17.25" customWidth="1"/>
    <col min="2052" max="2052" width="15.625" customWidth="1"/>
    <col min="2053" max="2053" width="2.5" customWidth="1"/>
    <col min="2054" max="2054" width="22.875" bestFit="1" customWidth="1"/>
    <col min="2305" max="2305" width="22.875" customWidth="1"/>
    <col min="2306" max="2306" width="15.625" customWidth="1"/>
    <col min="2307" max="2307" width="17.25" customWidth="1"/>
    <col min="2308" max="2308" width="15.625" customWidth="1"/>
    <col min="2309" max="2309" width="2.5" customWidth="1"/>
    <col min="2310" max="2310" width="22.875" bestFit="1" customWidth="1"/>
    <col min="2561" max="2561" width="22.875" customWidth="1"/>
    <col min="2562" max="2562" width="15.625" customWidth="1"/>
    <col min="2563" max="2563" width="17.25" customWidth="1"/>
    <col min="2564" max="2564" width="15.625" customWidth="1"/>
    <col min="2565" max="2565" width="2.5" customWidth="1"/>
    <col min="2566" max="2566" width="22.875" bestFit="1" customWidth="1"/>
    <col min="2817" max="2817" width="22.875" customWidth="1"/>
    <col min="2818" max="2818" width="15.625" customWidth="1"/>
    <col min="2819" max="2819" width="17.25" customWidth="1"/>
    <col min="2820" max="2820" width="15.625" customWidth="1"/>
    <col min="2821" max="2821" width="2.5" customWidth="1"/>
    <col min="2822" max="2822" width="22.875" bestFit="1" customWidth="1"/>
    <col min="3073" max="3073" width="22.875" customWidth="1"/>
    <col min="3074" max="3074" width="15.625" customWidth="1"/>
    <col min="3075" max="3075" width="17.25" customWidth="1"/>
    <col min="3076" max="3076" width="15.625" customWidth="1"/>
    <col min="3077" max="3077" width="2.5" customWidth="1"/>
    <col min="3078" max="3078" width="22.875" bestFit="1" customWidth="1"/>
    <col min="3329" max="3329" width="22.875" customWidth="1"/>
    <col min="3330" max="3330" width="15.625" customWidth="1"/>
    <col min="3331" max="3331" width="17.25" customWidth="1"/>
    <col min="3332" max="3332" width="15.625" customWidth="1"/>
    <col min="3333" max="3333" width="2.5" customWidth="1"/>
    <col min="3334" max="3334" width="22.875" bestFit="1" customWidth="1"/>
    <col min="3585" max="3585" width="22.875" customWidth="1"/>
    <col min="3586" max="3586" width="15.625" customWidth="1"/>
    <col min="3587" max="3587" width="17.25" customWidth="1"/>
    <col min="3588" max="3588" width="15.625" customWidth="1"/>
    <col min="3589" max="3589" width="2.5" customWidth="1"/>
    <col min="3590" max="3590" width="22.875" bestFit="1" customWidth="1"/>
    <col min="3841" max="3841" width="22.875" customWidth="1"/>
    <col min="3842" max="3842" width="15.625" customWidth="1"/>
    <col min="3843" max="3843" width="17.25" customWidth="1"/>
    <col min="3844" max="3844" width="15.625" customWidth="1"/>
    <col min="3845" max="3845" width="2.5" customWidth="1"/>
    <col min="3846" max="3846" width="22.875" bestFit="1" customWidth="1"/>
    <col min="4097" max="4097" width="22.875" customWidth="1"/>
    <col min="4098" max="4098" width="15.625" customWidth="1"/>
    <col min="4099" max="4099" width="17.25" customWidth="1"/>
    <col min="4100" max="4100" width="15.625" customWidth="1"/>
    <col min="4101" max="4101" width="2.5" customWidth="1"/>
    <col min="4102" max="4102" width="22.875" bestFit="1" customWidth="1"/>
    <col min="4353" max="4353" width="22.875" customWidth="1"/>
    <col min="4354" max="4354" width="15.625" customWidth="1"/>
    <col min="4355" max="4355" width="17.25" customWidth="1"/>
    <col min="4356" max="4356" width="15.625" customWidth="1"/>
    <col min="4357" max="4357" width="2.5" customWidth="1"/>
    <col min="4358" max="4358" width="22.875" bestFit="1" customWidth="1"/>
    <col min="4609" max="4609" width="22.875" customWidth="1"/>
    <col min="4610" max="4610" width="15.625" customWidth="1"/>
    <col min="4611" max="4611" width="17.25" customWidth="1"/>
    <col min="4612" max="4612" width="15.625" customWidth="1"/>
    <col min="4613" max="4613" width="2.5" customWidth="1"/>
    <col min="4614" max="4614" width="22.875" bestFit="1" customWidth="1"/>
    <col min="4865" max="4865" width="22.875" customWidth="1"/>
    <col min="4866" max="4866" width="15.625" customWidth="1"/>
    <col min="4867" max="4867" width="17.25" customWidth="1"/>
    <col min="4868" max="4868" width="15.625" customWidth="1"/>
    <col min="4869" max="4869" width="2.5" customWidth="1"/>
    <col min="4870" max="4870" width="22.875" bestFit="1" customWidth="1"/>
    <col min="5121" max="5121" width="22.875" customWidth="1"/>
    <col min="5122" max="5122" width="15.625" customWidth="1"/>
    <col min="5123" max="5123" width="17.25" customWidth="1"/>
    <col min="5124" max="5124" width="15.625" customWidth="1"/>
    <col min="5125" max="5125" width="2.5" customWidth="1"/>
    <col min="5126" max="5126" width="22.875" bestFit="1" customWidth="1"/>
    <col min="5377" max="5377" width="22.875" customWidth="1"/>
    <col min="5378" max="5378" width="15.625" customWidth="1"/>
    <col min="5379" max="5379" width="17.25" customWidth="1"/>
    <col min="5380" max="5380" width="15.625" customWidth="1"/>
    <col min="5381" max="5381" width="2.5" customWidth="1"/>
    <col min="5382" max="5382" width="22.875" bestFit="1" customWidth="1"/>
    <col min="5633" max="5633" width="22.875" customWidth="1"/>
    <col min="5634" max="5634" width="15.625" customWidth="1"/>
    <col min="5635" max="5635" width="17.25" customWidth="1"/>
    <col min="5636" max="5636" width="15.625" customWidth="1"/>
    <col min="5637" max="5637" width="2.5" customWidth="1"/>
    <col min="5638" max="5638" width="22.875" bestFit="1" customWidth="1"/>
    <col min="5889" max="5889" width="22.875" customWidth="1"/>
    <col min="5890" max="5890" width="15.625" customWidth="1"/>
    <col min="5891" max="5891" width="17.25" customWidth="1"/>
    <col min="5892" max="5892" width="15.625" customWidth="1"/>
    <col min="5893" max="5893" width="2.5" customWidth="1"/>
    <col min="5894" max="5894" width="22.875" bestFit="1" customWidth="1"/>
    <col min="6145" max="6145" width="22.875" customWidth="1"/>
    <col min="6146" max="6146" width="15.625" customWidth="1"/>
    <col min="6147" max="6147" width="17.25" customWidth="1"/>
    <col min="6148" max="6148" width="15.625" customWidth="1"/>
    <col min="6149" max="6149" width="2.5" customWidth="1"/>
    <col min="6150" max="6150" width="22.875" bestFit="1" customWidth="1"/>
    <col min="6401" max="6401" width="22.875" customWidth="1"/>
    <col min="6402" max="6402" width="15.625" customWidth="1"/>
    <col min="6403" max="6403" width="17.25" customWidth="1"/>
    <col min="6404" max="6404" width="15.625" customWidth="1"/>
    <col min="6405" max="6405" width="2.5" customWidth="1"/>
    <col min="6406" max="6406" width="22.875" bestFit="1" customWidth="1"/>
    <col min="6657" max="6657" width="22.875" customWidth="1"/>
    <col min="6658" max="6658" width="15.625" customWidth="1"/>
    <col min="6659" max="6659" width="17.25" customWidth="1"/>
    <col min="6660" max="6660" width="15.625" customWidth="1"/>
    <col min="6661" max="6661" width="2.5" customWidth="1"/>
    <col min="6662" max="6662" width="22.875" bestFit="1" customWidth="1"/>
    <col min="6913" max="6913" width="22.875" customWidth="1"/>
    <col min="6914" max="6914" width="15.625" customWidth="1"/>
    <col min="6915" max="6915" width="17.25" customWidth="1"/>
    <col min="6916" max="6916" width="15.625" customWidth="1"/>
    <col min="6917" max="6917" width="2.5" customWidth="1"/>
    <col min="6918" max="6918" width="22.875" bestFit="1" customWidth="1"/>
    <col min="7169" max="7169" width="22.875" customWidth="1"/>
    <col min="7170" max="7170" width="15.625" customWidth="1"/>
    <col min="7171" max="7171" width="17.25" customWidth="1"/>
    <col min="7172" max="7172" width="15.625" customWidth="1"/>
    <col min="7173" max="7173" width="2.5" customWidth="1"/>
    <col min="7174" max="7174" width="22.875" bestFit="1" customWidth="1"/>
    <col min="7425" max="7425" width="22.875" customWidth="1"/>
    <col min="7426" max="7426" width="15.625" customWidth="1"/>
    <col min="7427" max="7427" width="17.25" customWidth="1"/>
    <col min="7428" max="7428" width="15.625" customWidth="1"/>
    <col min="7429" max="7429" width="2.5" customWidth="1"/>
    <col min="7430" max="7430" width="22.875" bestFit="1" customWidth="1"/>
    <col min="7681" max="7681" width="22.875" customWidth="1"/>
    <col min="7682" max="7682" width="15.625" customWidth="1"/>
    <col min="7683" max="7683" width="17.25" customWidth="1"/>
    <col min="7684" max="7684" width="15.625" customWidth="1"/>
    <col min="7685" max="7685" width="2.5" customWidth="1"/>
    <col min="7686" max="7686" width="22.875" bestFit="1" customWidth="1"/>
    <col min="7937" max="7937" width="22.875" customWidth="1"/>
    <col min="7938" max="7938" width="15.625" customWidth="1"/>
    <col min="7939" max="7939" width="17.25" customWidth="1"/>
    <col min="7940" max="7940" width="15.625" customWidth="1"/>
    <col min="7941" max="7941" width="2.5" customWidth="1"/>
    <col min="7942" max="7942" width="22.875" bestFit="1" customWidth="1"/>
    <col min="8193" max="8193" width="22.875" customWidth="1"/>
    <col min="8194" max="8194" width="15.625" customWidth="1"/>
    <col min="8195" max="8195" width="17.25" customWidth="1"/>
    <col min="8196" max="8196" width="15.625" customWidth="1"/>
    <col min="8197" max="8197" width="2.5" customWidth="1"/>
    <col min="8198" max="8198" width="22.875" bestFit="1" customWidth="1"/>
    <col min="8449" max="8449" width="22.875" customWidth="1"/>
    <col min="8450" max="8450" width="15.625" customWidth="1"/>
    <col min="8451" max="8451" width="17.25" customWidth="1"/>
    <col min="8452" max="8452" width="15.625" customWidth="1"/>
    <col min="8453" max="8453" width="2.5" customWidth="1"/>
    <col min="8454" max="8454" width="22.875" bestFit="1" customWidth="1"/>
    <col min="8705" max="8705" width="22.875" customWidth="1"/>
    <col min="8706" max="8706" width="15.625" customWidth="1"/>
    <col min="8707" max="8707" width="17.25" customWidth="1"/>
    <col min="8708" max="8708" width="15.625" customWidth="1"/>
    <col min="8709" max="8709" width="2.5" customWidth="1"/>
    <col min="8710" max="8710" width="22.875" bestFit="1" customWidth="1"/>
    <col min="8961" max="8961" width="22.875" customWidth="1"/>
    <col min="8962" max="8962" width="15.625" customWidth="1"/>
    <col min="8963" max="8963" width="17.25" customWidth="1"/>
    <col min="8964" max="8964" width="15.625" customWidth="1"/>
    <col min="8965" max="8965" width="2.5" customWidth="1"/>
    <col min="8966" max="8966" width="22.875" bestFit="1" customWidth="1"/>
    <col min="9217" max="9217" width="22.875" customWidth="1"/>
    <col min="9218" max="9218" width="15.625" customWidth="1"/>
    <col min="9219" max="9219" width="17.25" customWidth="1"/>
    <col min="9220" max="9220" width="15.625" customWidth="1"/>
    <col min="9221" max="9221" width="2.5" customWidth="1"/>
    <col min="9222" max="9222" width="22.875" bestFit="1" customWidth="1"/>
    <col min="9473" max="9473" width="22.875" customWidth="1"/>
    <col min="9474" max="9474" width="15.625" customWidth="1"/>
    <col min="9475" max="9475" width="17.25" customWidth="1"/>
    <col min="9476" max="9476" width="15.625" customWidth="1"/>
    <col min="9477" max="9477" width="2.5" customWidth="1"/>
    <col min="9478" max="9478" width="22.875" bestFit="1" customWidth="1"/>
    <col min="9729" max="9729" width="22.875" customWidth="1"/>
    <col min="9730" max="9730" width="15.625" customWidth="1"/>
    <col min="9731" max="9731" width="17.25" customWidth="1"/>
    <col min="9732" max="9732" width="15.625" customWidth="1"/>
    <col min="9733" max="9733" width="2.5" customWidth="1"/>
    <col min="9734" max="9734" width="22.875" bestFit="1" customWidth="1"/>
    <col min="9985" max="9985" width="22.875" customWidth="1"/>
    <col min="9986" max="9986" width="15.625" customWidth="1"/>
    <col min="9987" max="9987" width="17.25" customWidth="1"/>
    <col min="9988" max="9988" width="15.625" customWidth="1"/>
    <col min="9989" max="9989" width="2.5" customWidth="1"/>
    <col min="9990" max="9990" width="22.875" bestFit="1" customWidth="1"/>
    <col min="10241" max="10241" width="22.875" customWidth="1"/>
    <col min="10242" max="10242" width="15.625" customWidth="1"/>
    <col min="10243" max="10243" width="17.25" customWidth="1"/>
    <col min="10244" max="10244" width="15.625" customWidth="1"/>
    <col min="10245" max="10245" width="2.5" customWidth="1"/>
    <col min="10246" max="10246" width="22.875" bestFit="1" customWidth="1"/>
    <col min="10497" max="10497" width="22.875" customWidth="1"/>
    <col min="10498" max="10498" width="15.625" customWidth="1"/>
    <col min="10499" max="10499" width="17.25" customWidth="1"/>
    <col min="10500" max="10500" width="15.625" customWidth="1"/>
    <col min="10501" max="10501" width="2.5" customWidth="1"/>
    <col min="10502" max="10502" width="22.875" bestFit="1" customWidth="1"/>
    <col min="10753" max="10753" width="22.875" customWidth="1"/>
    <col min="10754" max="10754" width="15.625" customWidth="1"/>
    <col min="10755" max="10755" width="17.25" customWidth="1"/>
    <col min="10756" max="10756" width="15.625" customWidth="1"/>
    <col min="10757" max="10757" width="2.5" customWidth="1"/>
    <col min="10758" max="10758" width="22.875" bestFit="1" customWidth="1"/>
    <col min="11009" max="11009" width="22.875" customWidth="1"/>
    <col min="11010" max="11010" width="15.625" customWidth="1"/>
    <col min="11011" max="11011" width="17.25" customWidth="1"/>
    <col min="11012" max="11012" width="15.625" customWidth="1"/>
    <col min="11013" max="11013" width="2.5" customWidth="1"/>
    <col min="11014" max="11014" width="22.875" bestFit="1" customWidth="1"/>
    <col min="11265" max="11265" width="22.875" customWidth="1"/>
    <col min="11266" max="11266" width="15.625" customWidth="1"/>
    <col min="11267" max="11267" width="17.25" customWidth="1"/>
    <col min="11268" max="11268" width="15.625" customWidth="1"/>
    <col min="11269" max="11269" width="2.5" customWidth="1"/>
    <col min="11270" max="11270" width="22.875" bestFit="1" customWidth="1"/>
    <col min="11521" max="11521" width="22.875" customWidth="1"/>
    <col min="11522" max="11522" width="15.625" customWidth="1"/>
    <col min="11523" max="11523" width="17.25" customWidth="1"/>
    <col min="11524" max="11524" width="15.625" customWidth="1"/>
    <col min="11525" max="11525" width="2.5" customWidth="1"/>
    <col min="11526" max="11526" width="22.875" bestFit="1" customWidth="1"/>
    <col min="11777" max="11777" width="22.875" customWidth="1"/>
    <col min="11778" max="11778" width="15.625" customWidth="1"/>
    <col min="11779" max="11779" width="17.25" customWidth="1"/>
    <col min="11780" max="11780" width="15.625" customWidth="1"/>
    <col min="11781" max="11781" width="2.5" customWidth="1"/>
    <col min="11782" max="11782" width="22.875" bestFit="1" customWidth="1"/>
    <col min="12033" max="12033" width="22.875" customWidth="1"/>
    <col min="12034" max="12034" width="15.625" customWidth="1"/>
    <col min="12035" max="12035" width="17.25" customWidth="1"/>
    <col min="12036" max="12036" width="15.625" customWidth="1"/>
    <col min="12037" max="12037" width="2.5" customWidth="1"/>
    <col min="12038" max="12038" width="22.875" bestFit="1" customWidth="1"/>
    <col min="12289" max="12289" width="22.875" customWidth="1"/>
    <col min="12290" max="12290" width="15.625" customWidth="1"/>
    <col min="12291" max="12291" width="17.25" customWidth="1"/>
    <col min="12292" max="12292" width="15.625" customWidth="1"/>
    <col min="12293" max="12293" width="2.5" customWidth="1"/>
    <col min="12294" max="12294" width="22.875" bestFit="1" customWidth="1"/>
    <col min="12545" max="12545" width="22.875" customWidth="1"/>
    <col min="12546" max="12546" width="15.625" customWidth="1"/>
    <col min="12547" max="12547" width="17.25" customWidth="1"/>
    <col min="12548" max="12548" width="15.625" customWidth="1"/>
    <col min="12549" max="12549" width="2.5" customWidth="1"/>
    <col min="12550" max="12550" width="22.875" bestFit="1" customWidth="1"/>
    <col min="12801" max="12801" width="22.875" customWidth="1"/>
    <col min="12802" max="12802" width="15.625" customWidth="1"/>
    <col min="12803" max="12803" width="17.25" customWidth="1"/>
    <col min="12804" max="12804" width="15.625" customWidth="1"/>
    <col min="12805" max="12805" width="2.5" customWidth="1"/>
    <col min="12806" max="12806" width="22.875" bestFit="1" customWidth="1"/>
    <col min="13057" max="13057" width="22.875" customWidth="1"/>
    <col min="13058" max="13058" width="15.625" customWidth="1"/>
    <col min="13059" max="13059" width="17.25" customWidth="1"/>
    <col min="13060" max="13060" width="15.625" customWidth="1"/>
    <col min="13061" max="13061" width="2.5" customWidth="1"/>
    <col min="13062" max="13062" width="22.875" bestFit="1" customWidth="1"/>
    <col min="13313" max="13313" width="22.875" customWidth="1"/>
    <col min="13314" max="13314" width="15.625" customWidth="1"/>
    <col min="13315" max="13315" width="17.25" customWidth="1"/>
    <col min="13316" max="13316" width="15.625" customWidth="1"/>
    <col min="13317" max="13317" width="2.5" customWidth="1"/>
    <col min="13318" max="13318" width="22.875" bestFit="1" customWidth="1"/>
    <col min="13569" max="13569" width="22.875" customWidth="1"/>
    <col min="13570" max="13570" width="15.625" customWidth="1"/>
    <col min="13571" max="13571" width="17.25" customWidth="1"/>
    <col min="13572" max="13572" width="15.625" customWidth="1"/>
    <col min="13573" max="13573" width="2.5" customWidth="1"/>
    <col min="13574" max="13574" width="22.875" bestFit="1" customWidth="1"/>
    <col min="13825" max="13825" width="22.875" customWidth="1"/>
    <col min="13826" max="13826" width="15.625" customWidth="1"/>
    <col min="13827" max="13827" width="17.25" customWidth="1"/>
    <col min="13828" max="13828" width="15.625" customWidth="1"/>
    <col min="13829" max="13829" width="2.5" customWidth="1"/>
    <col min="13830" max="13830" width="22.875" bestFit="1" customWidth="1"/>
    <col min="14081" max="14081" width="22.875" customWidth="1"/>
    <col min="14082" max="14082" width="15.625" customWidth="1"/>
    <col min="14083" max="14083" width="17.25" customWidth="1"/>
    <col min="14084" max="14084" width="15.625" customWidth="1"/>
    <col min="14085" max="14085" width="2.5" customWidth="1"/>
    <col min="14086" max="14086" width="22.875" bestFit="1" customWidth="1"/>
    <col min="14337" max="14337" width="22.875" customWidth="1"/>
    <col min="14338" max="14338" width="15.625" customWidth="1"/>
    <col min="14339" max="14339" width="17.25" customWidth="1"/>
    <col min="14340" max="14340" width="15.625" customWidth="1"/>
    <col min="14341" max="14341" width="2.5" customWidth="1"/>
    <col min="14342" max="14342" width="22.875" bestFit="1" customWidth="1"/>
    <col min="14593" max="14593" width="22.875" customWidth="1"/>
    <col min="14594" max="14594" width="15.625" customWidth="1"/>
    <col min="14595" max="14595" width="17.25" customWidth="1"/>
    <col min="14596" max="14596" width="15.625" customWidth="1"/>
    <col min="14597" max="14597" width="2.5" customWidth="1"/>
    <col min="14598" max="14598" width="22.875" bestFit="1" customWidth="1"/>
    <col min="14849" max="14849" width="22.875" customWidth="1"/>
    <col min="14850" max="14850" width="15.625" customWidth="1"/>
    <col min="14851" max="14851" width="17.25" customWidth="1"/>
    <col min="14852" max="14852" width="15.625" customWidth="1"/>
    <col min="14853" max="14853" width="2.5" customWidth="1"/>
    <col min="14854" max="14854" width="22.875" bestFit="1" customWidth="1"/>
    <col min="15105" max="15105" width="22.875" customWidth="1"/>
    <col min="15106" max="15106" width="15.625" customWidth="1"/>
    <col min="15107" max="15107" width="17.25" customWidth="1"/>
    <col min="15108" max="15108" width="15.625" customWidth="1"/>
    <col min="15109" max="15109" width="2.5" customWidth="1"/>
    <col min="15110" max="15110" width="22.875" bestFit="1" customWidth="1"/>
    <col min="15361" max="15361" width="22.875" customWidth="1"/>
    <col min="15362" max="15362" width="15.625" customWidth="1"/>
    <col min="15363" max="15363" width="17.25" customWidth="1"/>
    <col min="15364" max="15364" width="15.625" customWidth="1"/>
    <col min="15365" max="15365" width="2.5" customWidth="1"/>
    <col min="15366" max="15366" width="22.875" bestFit="1" customWidth="1"/>
    <col min="15617" max="15617" width="22.875" customWidth="1"/>
    <col min="15618" max="15618" width="15.625" customWidth="1"/>
    <col min="15619" max="15619" width="17.25" customWidth="1"/>
    <col min="15620" max="15620" width="15.625" customWidth="1"/>
    <col min="15621" max="15621" width="2.5" customWidth="1"/>
    <col min="15622" max="15622" width="22.875" bestFit="1" customWidth="1"/>
    <col min="15873" max="15873" width="22.875" customWidth="1"/>
    <col min="15874" max="15874" width="15.625" customWidth="1"/>
    <col min="15875" max="15875" width="17.25" customWidth="1"/>
    <col min="15876" max="15876" width="15.625" customWidth="1"/>
    <col min="15877" max="15877" width="2.5" customWidth="1"/>
    <col min="15878" max="15878" width="22.875" bestFit="1" customWidth="1"/>
    <col min="16129" max="16129" width="22.875" customWidth="1"/>
    <col min="16130" max="16130" width="15.625" customWidth="1"/>
    <col min="16131" max="16131" width="17.25" customWidth="1"/>
    <col min="16132" max="16132" width="15.625" customWidth="1"/>
    <col min="16133" max="16133" width="2.5" customWidth="1"/>
    <col min="16134" max="16134" width="22.875" bestFit="1" customWidth="1"/>
  </cols>
  <sheetData>
    <row r="1" spans="1:9" x14ac:dyDescent="0.25">
      <c r="A1" s="5" t="s">
        <v>77</v>
      </c>
      <c r="F1" t="s">
        <v>78</v>
      </c>
    </row>
    <row r="2" spans="1:9" s="10" customFormat="1" x14ac:dyDescent="0.25">
      <c r="A2" s="22" t="s">
        <v>0</v>
      </c>
      <c r="B2" s="23" t="s">
        <v>62</v>
      </c>
      <c r="C2" s="23" t="s">
        <v>63</v>
      </c>
      <c r="D2" s="24" t="s">
        <v>64</v>
      </c>
      <c r="F2" s="22" t="s">
        <v>0</v>
      </c>
      <c r="G2" s="23" t="s">
        <v>62</v>
      </c>
      <c r="H2" s="23" t="s">
        <v>63</v>
      </c>
      <c r="I2" s="24" t="s">
        <v>64</v>
      </c>
    </row>
    <row r="3" spans="1:9" ht="38.25" x14ac:dyDescent="0.25">
      <c r="A3" s="1" t="s">
        <v>1</v>
      </c>
      <c r="B3" s="2">
        <v>265</v>
      </c>
      <c r="C3" s="2">
        <f t="shared" ref="C3:C8" si="0">B3*0.535</f>
        <v>141.77500000000001</v>
      </c>
      <c r="D3" s="2">
        <f t="shared" ref="D3:D8" si="1">B3*0.275</f>
        <v>72.875</v>
      </c>
      <c r="F3" s="1" t="s">
        <v>1</v>
      </c>
      <c r="G3" s="2">
        <f t="shared" ref="G3:G8" si="2">B3*1.12</f>
        <v>296.8</v>
      </c>
      <c r="H3" s="2">
        <f t="shared" ref="H3:H8" si="3">G3*0.535</f>
        <v>158.78800000000001</v>
      </c>
      <c r="I3" s="2">
        <f t="shared" ref="I3:I8" si="4">G3*0.275</f>
        <v>81.62</v>
      </c>
    </row>
    <row r="4" spans="1:9" ht="25.5" x14ac:dyDescent="0.25">
      <c r="A4" s="1" t="s">
        <v>2</v>
      </c>
      <c r="B4" s="2">
        <v>295</v>
      </c>
      <c r="C4" s="2">
        <f t="shared" si="0"/>
        <v>157.82500000000002</v>
      </c>
      <c r="D4" s="2">
        <f t="shared" si="1"/>
        <v>81.125</v>
      </c>
      <c r="F4" s="1" t="s">
        <v>2</v>
      </c>
      <c r="G4" s="2">
        <f t="shared" si="2"/>
        <v>330.40000000000003</v>
      </c>
      <c r="H4" s="2">
        <f t="shared" si="3"/>
        <v>176.76400000000004</v>
      </c>
      <c r="I4" s="2">
        <f t="shared" si="4"/>
        <v>90.860000000000014</v>
      </c>
    </row>
    <row r="5" spans="1:9" ht="38.25" x14ac:dyDescent="0.25">
      <c r="A5" s="1" t="s">
        <v>3</v>
      </c>
      <c r="B5" s="3">
        <v>345</v>
      </c>
      <c r="C5" s="2">
        <f t="shared" si="0"/>
        <v>184.57500000000002</v>
      </c>
      <c r="D5" s="2">
        <f t="shared" si="1"/>
        <v>94.875000000000014</v>
      </c>
      <c r="F5" s="1" t="s">
        <v>3</v>
      </c>
      <c r="G5" s="2">
        <f t="shared" si="2"/>
        <v>386.40000000000003</v>
      </c>
      <c r="H5" s="2">
        <f t="shared" si="3"/>
        <v>206.72400000000002</v>
      </c>
      <c r="I5" s="2">
        <f t="shared" si="4"/>
        <v>106.26000000000002</v>
      </c>
    </row>
    <row r="6" spans="1:9" ht="38.25" x14ac:dyDescent="0.25">
      <c r="A6" s="1" t="s">
        <v>4</v>
      </c>
      <c r="B6" s="3">
        <v>400</v>
      </c>
      <c r="C6" s="2">
        <f t="shared" si="0"/>
        <v>214</v>
      </c>
      <c r="D6" s="2">
        <f t="shared" si="1"/>
        <v>110.00000000000001</v>
      </c>
      <c r="F6" s="1" t="s">
        <v>4</v>
      </c>
      <c r="G6" s="2">
        <f t="shared" si="2"/>
        <v>448.00000000000006</v>
      </c>
      <c r="H6" s="2">
        <f t="shared" si="3"/>
        <v>239.68000000000004</v>
      </c>
      <c r="I6" s="2">
        <f t="shared" si="4"/>
        <v>123.20000000000003</v>
      </c>
    </row>
    <row r="7" spans="1:9" ht="38.25" x14ac:dyDescent="0.25">
      <c r="A7" s="1" t="s">
        <v>5</v>
      </c>
      <c r="B7" s="3">
        <v>380</v>
      </c>
      <c r="C7" s="2">
        <f t="shared" si="0"/>
        <v>203.3</v>
      </c>
      <c r="D7" s="2">
        <f t="shared" si="1"/>
        <v>104.50000000000001</v>
      </c>
      <c r="F7" s="1" t="s">
        <v>5</v>
      </c>
      <c r="G7" s="2">
        <f t="shared" si="2"/>
        <v>425.6</v>
      </c>
      <c r="H7" s="2">
        <f t="shared" si="3"/>
        <v>227.69600000000003</v>
      </c>
      <c r="I7" s="2">
        <f t="shared" si="4"/>
        <v>117.04000000000002</v>
      </c>
    </row>
    <row r="8" spans="1:9" ht="38.25" x14ac:dyDescent="0.25">
      <c r="A8" s="1" t="s">
        <v>6</v>
      </c>
      <c r="B8" s="3">
        <v>460</v>
      </c>
      <c r="C8" s="2">
        <f t="shared" si="0"/>
        <v>246.10000000000002</v>
      </c>
      <c r="D8" s="2">
        <f t="shared" si="1"/>
        <v>126.50000000000001</v>
      </c>
      <c r="F8" s="1" t="s">
        <v>6</v>
      </c>
      <c r="G8" s="2">
        <f t="shared" si="2"/>
        <v>515.20000000000005</v>
      </c>
      <c r="H8" s="2">
        <f t="shared" si="3"/>
        <v>275.63200000000006</v>
      </c>
      <c r="I8" s="2">
        <f t="shared" si="4"/>
        <v>141.68000000000004</v>
      </c>
    </row>
    <row r="9" spans="1:9" s="6" customFormat="1" ht="12.75" x14ac:dyDescent="0.2"/>
    <row r="10" spans="1:9" s="6" customFormat="1" ht="12.75" x14ac:dyDescent="0.2"/>
    <row r="11" spans="1:9" s="6" customFormat="1" ht="12.75" x14ac:dyDescent="0.2"/>
    <row r="12" spans="1:9" s="6" customFormat="1" ht="12.75" x14ac:dyDescent="0.2"/>
    <row r="13" spans="1:9" s="6" customFormat="1" ht="12.75" x14ac:dyDescent="0.2"/>
    <row r="14" spans="1:9" s="6" customFormat="1" ht="12.75" x14ac:dyDescent="0.2"/>
    <row r="15" spans="1:9" s="6" customFormat="1" ht="12.75" x14ac:dyDescent="0.2"/>
    <row r="16" spans="1:9" s="6" customFormat="1" ht="12.75" x14ac:dyDescent="0.2"/>
    <row r="17" s="6" customFormat="1" ht="12.75" x14ac:dyDescent="0.2"/>
    <row r="18" s="6" customFormat="1" ht="12.75" x14ac:dyDescent="0.2"/>
    <row r="19" s="6" customFormat="1" ht="12.75" x14ac:dyDescent="0.2"/>
    <row r="20" s="6" customFormat="1" ht="12.75" x14ac:dyDescent="0.2"/>
    <row r="21" s="6" customFormat="1" ht="12.75" x14ac:dyDescent="0.2"/>
    <row r="22" s="6" customFormat="1" ht="12.75" x14ac:dyDescent="0.2"/>
    <row r="23" s="6" customFormat="1" ht="12.75" x14ac:dyDescent="0.2"/>
    <row r="24" s="6" customFormat="1" ht="12.75" x14ac:dyDescent="0.2"/>
    <row r="25" s="6" customFormat="1" ht="12.75" x14ac:dyDescent="0.2"/>
    <row r="26" s="6" customFormat="1" ht="12.75" x14ac:dyDescent="0.2"/>
    <row r="27" s="6" customFormat="1" ht="12.75" x14ac:dyDescent="0.2"/>
    <row r="28" s="6" customFormat="1" ht="12.75" x14ac:dyDescent="0.2"/>
    <row r="29" s="6" customFormat="1" ht="12.75" x14ac:dyDescent="0.2"/>
    <row r="30" s="6" customFormat="1" ht="12.75" x14ac:dyDescent="0.2"/>
    <row r="31" s="6" customFormat="1" ht="12.75" x14ac:dyDescent="0.2"/>
    <row r="32" s="6" customFormat="1" ht="12.75" x14ac:dyDescent="0.2"/>
    <row r="33" s="6" customFormat="1" ht="12.75" x14ac:dyDescent="0.2"/>
    <row r="34" s="6" customFormat="1" ht="12.75" x14ac:dyDescent="0.2"/>
    <row r="35" s="6" customFormat="1" ht="12.75" x14ac:dyDescent="0.2"/>
    <row r="36" s="6" customFormat="1" ht="12.75" x14ac:dyDescent="0.2"/>
    <row r="37" s="6" customFormat="1" ht="12.75" x14ac:dyDescent="0.2"/>
    <row r="38" s="6" customFormat="1" ht="12.75" x14ac:dyDescent="0.2"/>
    <row r="39" s="6" customFormat="1" ht="12.75" x14ac:dyDescent="0.2"/>
    <row r="40" s="6" customFormat="1" ht="12.75" x14ac:dyDescent="0.2"/>
    <row r="41" s="6" customFormat="1" ht="12.75" x14ac:dyDescent="0.2"/>
    <row r="42" s="6" customFormat="1" ht="12.75" x14ac:dyDescent="0.2"/>
    <row r="43" s="6" customFormat="1" ht="12.75" x14ac:dyDescent="0.2"/>
    <row r="44" s="6" customFormat="1" ht="12.75" x14ac:dyDescent="0.2"/>
    <row r="45" s="6" customFormat="1" ht="12.75" x14ac:dyDescent="0.2"/>
    <row r="46" s="6" customFormat="1" ht="12.75" x14ac:dyDescent="0.2"/>
    <row r="47" s="6" customFormat="1" ht="12.75" x14ac:dyDescent="0.2"/>
    <row r="48" s="6" customFormat="1" ht="12.75" x14ac:dyDescent="0.2"/>
    <row r="49" s="6" customFormat="1" ht="12.75" x14ac:dyDescent="0.2"/>
    <row r="50" s="6" customFormat="1" ht="12.75" x14ac:dyDescent="0.2"/>
    <row r="51" s="6" customFormat="1" ht="12.75" x14ac:dyDescent="0.2"/>
    <row r="52" s="6" customFormat="1" ht="12.75" x14ac:dyDescent="0.2"/>
    <row r="53" s="6" customFormat="1" ht="12.75" x14ac:dyDescent="0.2"/>
    <row r="54" s="6" customFormat="1" ht="12.75" x14ac:dyDescent="0.2"/>
    <row r="55" s="6" customFormat="1" ht="12.75" x14ac:dyDescent="0.2"/>
    <row r="56" s="6" customFormat="1" ht="12.75" x14ac:dyDescent="0.2"/>
    <row r="57" s="6" customFormat="1" ht="12.75" x14ac:dyDescent="0.2"/>
    <row r="58" s="6" customFormat="1" ht="12.75" x14ac:dyDescent="0.2"/>
    <row r="59" s="6" customFormat="1" ht="12.75" x14ac:dyDescent="0.2"/>
    <row r="60" s="6" customFormat="1" ht="12.75" x14ac:dyDescent="0.2"/>
    <row r="61" s="6" customFormat="1" ht="12.75" x14ac:dyDescent="0.2"/>
    <row r="62" s="6" customFormat="1" ht="12.75" x14ac:dyDescent="0.2"/>
    <row r="63" s="6" customFormat="1" ht="12.75" x14ac:dyDescent="0.2"/>
    <row r="64" s="6" customFormat="1" ht="12.75" x14ac:dyDescent="0.2"/>
    <row r="65" s="6" customFormat="1" ht="12.75" x14ac:dyDescent="0.2"/>
    <row r="66" s="6" customFormat="1" ht="12.75" x14ac:dyDescent="0.2"/>
    <row r="67" s="6" customFormat="1" ht="12.75" x14ac:dyDescent="0.2"/>
    <row r="68" s="6" customFormat="1" ht="12.75" x14ac:dyDescent="0.2"/>
    <row r="69" s="6" customFormat="1" ht="12.75" x14ac:dyDescent="0.2"/>
    <row r="70" s="6" customFormat="1" ht="12.75" x14ac:dyDescent="0.2"/>
    <row r="71" s="6" customFormat="1" ht="12.75" x14ac:dyDescent="0.2"/>
    <row r="72" s="6" customFormat="1" ht="12.75" x14ac:dyDescent="0.2"/>
    <row r="73" s="6" customFormat="1" ht="12.75" x14ac:dyDescent="0.2"/>
    <row r="74" s="6" customFormat="1" ht="12.75" x14ac:dyDescent="0.2"/>
    <row r="75" s="6" customFormat="1" ht="12.75" x14ac:dyDescent="0.2"/>
    <row r="76" s="6" customFormat="1" ht="12.75" x14ac:dyDescent="0.2"/>
    <row r="77" s="6" customFormat="1" ht="12.75" x14ac:dyDescent="0.2"/>
    <row r="78" s="6" customFormat="1" ht="12.75" x14ac:dyDescent="0.2"/>
    <row r="79" s="6" customFormat="1" ht="12.75" x14ac:dyDescent="0.2"/>
    <row r="80" s="6" customFormat="1" ht="12.75" x14ac:dyDescent="0.2"/>
    <row r="81" s="6" customFormat="1" ht="12.75" x14ac:dyDescent="0.2"/>
    <row r="82" s="6" customFormat="1" ht="12.75" x14ac:dyDescent="0.2"/>
    <row r="83" s="6" customFormat="1" ht="12.75" x14ac:dyDescent="0.2"/>
    <row r="84" s="6" customFormat="1" ht="12.75" x14ac:dyDescent="0.2"/>
    <row r="85" s="6" customFormat="1" ht="12.75" x14ac:dyDescent="0.2"/>
    <row r="86" s="6" customFormat="1" ht="12.75" x14ac:dyDescent="0.2"/>
    <row r="87" s="6" customFormat="1" ht="12.75" x14ac:dyDescent="0.2"/>
    <row r="88" s="6" customFormat="1" ht="12.75" x14ac:dyDescent="0.2"/>
    <row r="89" s="6" customFormat="1" ht="12.75" x14ac:dyDescent="0.2"/>
    <row r="90" s="6" customFormat="1" ht="12.75" x14ac:dyDescent="0.2"/>
    <row r="91" s="6" customFormat="1" ht="12.75" x14ac:dyDescent="0.2"/>
    <row r="92" s="6" customFormat="1" ht="12.75" x14ac:dyDescent="0.2"/>
    <row r="93" s="6" customFormat="1" ht="12.75" x14ac:dyDescent="0.2"/>
    <row r="94" s="6" customFormat="1" ht="12.75" x14ac:dyDescent="0.2"/>
    <row r="95" s="6" customFormat="1" ht="12.75" x14ac:dyDescent="0.2"/>
    <row r="96" s="6" customFormat="1" ht="12.75" x14ac:dyDescent="0.2"/>
    <row r="97" s="6" customFormat="1" ht="12.75" x14ac:dyDescent="0.2"/>
    <row r="98" s="6" customFormat="1" ht="12.75" x14ac:dyDescent="0.2"/>
    <row r="99" s="6" customFormat="1" ht="12.75" x14ac:dyDescent="0.2"/>
    <row r="100" s="6" customFormat="1" ht="12.75" x14ac:dyDescent="0.2"/>
    <row r="101" s="6" customFormat="1" ht="12.75" x14ac:dyDescent="0.2"/>
    <row r="102" s="6" customFormat="1" ht="12.75" x14ac:dyDescent="0.2"/>
    <row r="103" s="6" customFormat="1" ht="12.75" x14ac:dyDescent="0.2"/>
    <row r="104" s="6" customFormat="1" ht="12.75" x14ac:dyDescent="0.2"/>
    <row r="105" s="6" customFormat="1" ht="12.75" x14ac:dyDescent="0.2"/>
    <row r="106" s="6" customFormat="1" ht="12.75" x14ac:dyDescent="0.2"/>
    <row r="107" s="6" customFormat="1" ht="12.75" x14ac:dyDescent="0.2"/>
    <row r="108" s="6" customFormat="1" ht="12.75" x14ac:dyDescent="0.2"/>
    <row r="109" s="6" customFormat="1" ht="12.75" x14ac:dyDescent="0.2"/>
    <row r="110" s="6" customFormat="1" ht="12.75" x14ac:dyDescent="0.2"/>
    <row r="111" s="6" customFormat="1" ht="12.75" x14ac:dyDescent="0.2"/>
    <row r="112" s="6" customFormat="1" ht="12.75" x14ac:dyDescent="0.2"/>
    <row r="113" s="6" customFormat="1" ht="12.75" x14ac:dyDescent="0.2"/>
    <row r="114" s="6" customFormat="1" ht="12.75" x14ac:dyDescent="0.2"/>
    <row r="115" s="6" customFormat="1" ht="12.75" x14ac:dyDescent="0.2"/>
    <row r="116" s="6" customFormat="1" ht="12.75" x14ac:dyDescent="0.2"/>
    <row r="117" s="6" customFormat="1" ht="12.75" x14ac:dyDescent="0.2"/>
    <row r="118" s="6" customFormat="1" ht="12.75" x14ac:dyDescent="0.2"/>
    <row r="119" s="6" customFormat="1" ht="12.75" x14ac:dyDescent="0.2"/>
    <row r="120" s="6" customFormat="1" ht="12.75" x14ac:dyDescent="0.2"/>
    <row r="121" s="6" customFormat="1" ht="12.75" x14ac:dyDescent="0.2"/>
    <row r="122" s="6" customFormat="1" ht="12.75" x14ac:dyDescent="0.2"/>
    <row r="123" s="6" customFormat="1" ht="12.75" x14ac:dyDescent="0.2"/>
    <row r="124" s="6" customFormat="1" ht="12.75" x14ac:dyDescent="0.2"/>
    <row r="125" s="6" customFormat="1" ht="12.75" x14ac:dyDescent="0.2"/>
    <row r="126" s="6" customFormat="1" ht="12.75" x14ac:dyDescent="0.2"/>
    <row r="127" s="6" customFormat="1" ht="12.75" x14ac:dyDescent="0.2"/>
    <row r="128" s="6" customFormat="1" ht="12.75" x14ac:dyDescent="0.2"/>
    <row r="129" s="6" customFormat="1" ht="12.75" x14ac:dyDescent="0.2"/>
    <row r="130" s="6" customFormat="1" ht="12.75" x14ac:dyDescent="0.2"/>
    <row r="131" s="6" customFormat="1" ht="12.75" x14ac:dyDescent="0.2"/>
    <row r="132" s="6" customFormat="1" ht="12.75" x14ac:dyDescent="0.2"/>
    <row r="133" s="6" customFormat="1" ht="12.75" x14ac:dyDescent="0.2"/>
    <row r="134" s="6" customFormat="1" ht="12.75" x14ac:dyDescent="0.2"/>
    <row r="135" s="6" customFormat="1" ht="12.75" x14ac:dyDescent="0.2"/>
    <row r="136" s="6" customFormat="1" ht="12.75" x14ac:dyDescent="0.2"/>
    <row r="137" s="6" customFormat="1" ht="12.75" x14ac:dyDescent="0.2"/>
    <row r="138" s="6" customFormat="1" ht="12.75" x14ac:dyDescent="0.2"/>
    <row r="139" s="6" customFormat="1" ht="12.75" x14ac:dyDescent="0.2"/>
    <row r="140" s="6" customFormat="1" ht="12.75" x14ac:dyDescent="0.2"/>
    <row r="141" s="6" customFormat="1" ht="12.75" x14ac:dyDescent="0.2"/>
    <row r="142" s="6" customFormat="1" ht="12.75" x14ac:dyDescent="0.2"/>
    <row r="143" s="6" customFormat="1" ht="12.75" x14ac:dyDescent="0.2"/>
    <row r="144" s="6" customFormat="1" ht="12.75" x14ac:dyDescent="0.2"/>
    <row r="145" s="6" customFormat="1" ht="12.75" x14ac:dyDescent="0.2"/>
    <row r="146" s="6" customFormat="1" ht="12.75" x14ac:dyDescent="0.2"/>
    <row r="147" s="6" customFormat="1" ht="12.75" x14ac:dyDescent="0.2"/>
    <row r="148" s="6" customFormat="1" ht="12.75" x14ac:dyDescent="0.2"/>
    <row r="149" s="6" customFormat="1" ht="12.75" x14ac:dyDescent="0.2"/>
    <row r="150" s="6" customFormat="1" ht="12.75" x14ac:dyDescent="0.2"/>
    <row r="151" s="6" customFormat="1" ht="12.75" x14ac:dyDescent="0.2"/>
    <row r="152" s="6" customFormat="1" ht="12.75" x14ac:dyDescent="0.2"/>
    <row r="153" s="6" customFormat="1" ht="12.75" x14ac:dyDescent="0.2"/>
    <row r="154" s="6" customFormat="1" ht="12.75" x14ac:dyDescent="0.2"/>
    <row r="155" s="6" customFormat="1" ht="12.75" x14ac:dyDescent="0.2"/>
    <row r="156" s="6" customFormat="1" ht="12.75" x14ac:dyDescent="0.2"/>
    <row r="157" s="6" customFormat="1" ht="12.75" x14ac:dyDescent="0.2"/>
    <row r="158" s="6" customFormat="1" ht="12.75" x14ac:dyDescent="0.2"/>
    <row r="159" s="6" customFormat="1" ht="12.75" x14ac:dyDescent="0.2"/>
    <row r="160" s="6" customFormat="1" ht="12.75" x14ac:dyDescent="0.2"/>
    <row r="161" s="6" customFormat="1" ht="12.75" x14ac:dyDescent="0.2"/>
    <row r="162" s="6" customFormat="1" ht="12.75" x14ac:dyDescent="0.2"/>
    <row r="163" s="6" customFormat="1" ht="12.75" x14ac:dyDescent="0.2"/>
    <row r="164" s="6" customFormat="1" ht="12.75" x14ac:dyDescent="0.2"/>
    <row r="165" s="6" customFormat="1" ht="12.75" x14ac:dyDescent="0.2"/>
    <row r="166" s="6" customFormat="1" ht="12.75" x14ac:dyDescent="0.2"/>
    <row r="167" s="6" customFormat="1" ht="12.75" x14ac:dyDescent="0.2"/>
    <row r="168" s="6" customFormat="1" ht="12.75" x14ac:dyDescent="0.2"/>
    <row r="169" s="6" customFormat="1" ht="12.75" x14ac:dyDescent="0.2"/>
    <row r="170" s="6" customFormat="1" ht="12.75" x14ac:dyDescent="0.2"/>
    <row r="171" s="6" customFormat="1" ht="12.75" x14ac:dyDescent="0.2"/>
    <row r="172" s="6" customFormat="1" ht="12.75" x14ac:dyDescent="0.2"/>
    <row r="173" s="6" customFormat="1" ht="12.75" x14ac:dyDescent="0.2"/>
    <row r="174" s="6" customFormat="1" ht="12.75" x14ac:dyDescent="0.2"/>
    <row r="175" s="6" customFormat="1" ht="12.75" x14ac:dyDescent="0.2"/>
    <row r="176" s="6" customFormat="1" ht="12.75" x14ac:dyDescent="0.2"/>
    <row r="177" s="6" customFormat="1" ht="12.75" x14ac:dyDescent="0.2"/>
    <row r="178" s="6" customFormat="1" ht="12.75" x14ac:dyDescent="0.2"/>
    <row r="179" s="6" customFormat="1" ht="12.75" x14ac:dyDescent="0.2"/>
    <row r="180" s="6" customFormat="1" ht="12.75" x14ac:dyDescent="0.2"/>
    <row r="181" s="6" customFormat="1" ht="12.75" x14ac:dyDescent="0.2"/>
    <row r="182" s="6" customFormat="1" ht="12.75" x14ac:dyDescent="0.2"/>
    <row r="183" s="6" customFormat="1" ht="12.75" x14ac:dyDescent="0.2"/>
    <row r="184" s="6" customFormat="1" ht="12.75" x14ac:dyDescent="0.2"/>
    <row r="185" s="6" customFormat="1" ht="12.75" x14ac:dyDescent="0.2"/>
    <row r="186" s="6" customFormat="1" ht="12.75" x14ac:dyDescent="0.2"/>
    <row r="187" s="6" customFormat="1" ht="12.75" x14ac:dyDescent="0.2"/>
    <row r="188" s="6" customFormat="1" ht="12.75" x14ac:dyDescent="0.2"/>
    <row r="189" s="6" customFormat="1" ht="12.75" x14ac:dyDescent="0.2"/>
    <row r="190" s="6" customFormat="1" ht="12.75" x14ac:dyDescent="0.2"/>
    <row r="191" s="6" customFormat="1" ht="12.75" x14ac:dyDescent="0.2"/>
    <row r="192" s="6" customFormat="1" ht="12.75" x14ac:dyDescent="0.2"/>
    <row r="193" s="6" customFormat="1" ht="12.75" x14ac:dyDescent="0.2"/>
    <row r="194" s="6" customFormat="1" ht="12.75" x14ac:dyDescent="0.2"/>
    <row r="195" s="6" customFormat="1" ht="12.75" x14ac:dyDescent="0.2"/>
    <row r="196" s="6" customFormat="1" ht="12.75" x14ac:dyDescent="0.2"/>
    <row r="197" s="6" customFormat="1" ht="12.75" x14ac:dyDescent="0.2"/>
    <row r="198" s="6" customFormat="1" ht="12.75" x14ac:dyDescent="0.2"/>
    <row r="199" s="6" customFormat="1" ht="12.75" x14ac:dyDescent="0.2"/>
    <row r="200" s="6" customFormat="1" ht="12.75" x14ac:dyDescent="0.2"/>
  </sheetData>
  <sheetProtection password="CBB7" sheet="1" objects="1" scenarios="1"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D17" sqref="D16:D17"/>
    </sheetView>
  </sheetViews>
  <sheetFormatPr defaultColWidth="17.375" defaultRowHeight="15" x14ac:dyDescent="0.25"/>
  <cols>
    <col min="5" max="5" width="2.125" customWidth="1"/>
  </cols>
  <sheetData>
    <row r="1" spans="1:9" x14ac:dyDescent="0.25">
      <c r="A1" t="s">
        <v>77</v>
      </c>
      <c r="F1" t="s">
        <v>78</v>
      </c>
    </row>
    <row r="2" spans="1:9" s="10" customFormat="1" x14ac:dyDescent="0.25">
      <c r="A2" s="22" t="s">
        <v>7</v>
      </c>
      <c r="B2" s="23" t="s">
        <v>62</v>
      </c>
      <c r="C2" s="23" t="s">
        <v>63</v>
      </c>
      <c r="D2" s="24" t="s">
        <v>64</v>
      </c>
      <c r="F2" s="22" t="s">
        <v>7</v>
      </c>
      <c r="G2" s="23" t="s">
        <v>62</v>
      </c>
      <c r="H2" s="23" t="s">
        <v>63</v>
      </c>
      <c r="I2" s="24" t="s">
        <v>64</v>
      </c>
    </row>
    <row r="3" spans="1:9" x14ac:dyDescent="0.25">
      <c r="A3" s="4" t="s">
        <v>8</v>
      </c>
      <c r="B3" s="3">
        <f>75+15</f>
        <v>90</v>
      </c>
      <c r="C3" s="3">
        <f t="shared" ref="C3:C11" si="0">B3*0.535</f>
        <v>48.150000000000006</v>
      </c>
      <c r="D3" s="3">
        <f t="shared" ref="D3:D11" si="1">B3*0.275</f>
        <v>24.750000000000004</v>
      </c>
      <c r="F3" s="4" t="s">
        <v>8</v>
      </c>
      <c r="G3" s="3">
        <f t="shared" ref="G3:G11" si="2">B3*1.12</f>
        <v>100.80000000000001</v>
      </c>
      <c r="H3" s="3">
        <f t="shared" ref="H3:H11" si="3">G3*0.535</f>
        <v>53.928000000000011</v>
      </c>
      <c r="I3" s="3">
        <f t="shared" ref="I3:I11" si="4">G3*0.275</f>
        <v>27.720000000000006</v>
      </c>
    </row>
    <row r="4" spans="1:9" x14ac:dyDescent="0.25">
      <c r="A4" s="4" t="s">
        <v>9</v>
      </c>
      <c r="B4" s="3">
        <f>B3*2</f>
        <v>180</v>
      </c>
      <c r="C4" s="3">
        <f t="shared" si="0"/>
        <v>96.300000000000011</v>
      </c>
      <c r="D4" s="3">
        <f t="shared" si="1"/>
        <v>49.500000000000007</v>
      </c>
      <c r="F4" s="4" t="s">
        <v>9</v>
      </c>
      <c r="G4" s="3">
        <f t="shared" si="2"/>
        <v>201.60000000000002</v>
      </c>
      <c r="H4" s="3">
        <f t="shared" si="3"/>
        <v>107.85600000000002</v>
      </c>
      <c r="I4" s="3">
        <f t="shared" si="4"/>
        <v>55.440000000000012</v>
      </c>
    </row>
    <row r="5" spans="1:9" x14ac:dyDescent="0.25">
      <c r="A5" s="4" t="s">
        <v>10</v>
      </c>
      <c r="B5" s="3">
        <f>B3*2.5</f>
        <v>225</v>
      </c>
      <c r="C5" s="3">
        <f t="shared" si="0"/>
        <v>120.375</v>
      </c>
      <c r="D5" s="3">
        <f t="shared" si="1"/>
        <v>61.875000000000007</v>
      </c>
      <c r="F5" s="4" t="s">
        <v>10</v>
      </c>
      <c r="G5" s="3">
        <f t="shared" si="2"/>
        <v>252.00000000000003</v>
      </c>
      <c r="H5" s="3">
        <f t="shared" si="3"/>
        <v>134.82000000000002</v>
      </c>
      <c r="I5" s="3">
        <f t="shared" si="4"/>
        <v>69.300000000000011</v>
      </c>
    </row>
    <row r="6" spans="1:9" x14ac:dyDescent="0.25">
      <c r="A6" s="4" t="s">
        <v>11</v>
      </c>
      <c r="B6" s="3">
        <f>B3*5</f>
        <v>450</v>
      </c>
      <c r="C6" s="3">
        <f t="shared" si="0"/>
        <v>240.75</v>
      </c>
      <c r="D6" s="3">
        <f t="shared" si="1"/>
        <v>123.75000000000001</v>
      </c>
      <c r="F6" s="4" t="s">
        <v>11</v>
      </c>
      <c r="G6" s="3">
        <f t="shared" si="2"/>
        <v>504.00000000000006</v>
      </c>
      <c r="H6" s="3">
        <f t="shared" si="3"/>
        <v>269.64000000000004</v>
      </c>
      <c r="I6" s="3">
        <f t="shared" si="4"/>
        <v>138.60000000000002</v>
      </c>
    </row>
    <row r="7" spans="1:9" x14ac:dyDescent="0.25">
      <c r="A7" s="4" t="s">
        <v>12</v>
      </c>
      <c r="B7" s="3">
        <f>B3*10</f>
        <v>900</v>
      </c>
      <c r="C7" s="3">
        <f t="shared" si="0"/>
        <v>481.5</v>
      </c>
      <c r="D7" s="3">
        <f t="shared" si="1"/>
        <v>247.50000000000003</v>
      </c>
      <c r="F7" s="4" t="s">
        <v>12</v>
      </c>
      <c r="G7" s="3">
        <f t="shared" si="2"/>
        <v>1008.0000000000001</v>
      </c>
      <c r="H7" s="3">
        <f t="shared" si="3"/>
        <v>539.28000000000009</v>
      </c>
      <c r="I7" s="3">
        <f t="shared" si="4"/>
        <v>277.20000000000005</v>
      </c>
    </row>
    <row r="8" spans="1:9" x14ac:dyDescent="0.25">
      <c r="A8" s="4" t="s">
        <v>13</v>
      </c>
      <c r="B8" s="3">
        <f>B3*20</f>
        <v>1800</v>
      </c>
      <c r="C8" s="3">
        <f t="shared" si="0"/>
        <v>963</v>
      </c>
      <c r="D8" s="3">
        <f t="shared" si="1"/>
        <v>495.00000000000006</v>
      </c>
      <c r="F8" s="4" t="s">
        <v>13</v>
      </c>
      <c r="G8" s="3">
        <f t="shared" si="2"/>
        <v>2016.0000000000002</v>
      </c>
      <c r="H8" s="3">
        <f t="shared" si="3"/>
        <v>1078.5600000000002</v>
      </c>
      <c r="I8" s="3">
        <f t="shared" si="4"/>
        <v>554.40000000000009</v>
      </c>
    </row>
    <row r="9" spans="1:9" x14ac:dyDescent="0.25">
      <c r="A9" s="4" t="s">
        <v>14</v>
      </c>
      <c r="B9" s="3">
        <f>B3*25</f>
        <v>2250</v>
      </c>
      <c r="C9" s="3">
        <f t="shared" si="0"/>
        <v>1203.75</v>
      </c>
      <c r="D9" s="3">
        <f t="shared" si="1"/>
        <v>618.75</v>
      </c>
      <c r="F9" s="4" t="s">
        <v>14</v>
      </c>
      <c r="G9" s="3">
        <f t="shared" si="2"/>
        <v>2520.0000000000005</v>
      </c>
      <c r="H9" s="3">
        <f t="shared" si="3"/>
        <v>1348.2000000000003</v>
      </c>
      <c r="I9" s="3">
        <f t="shared" si="4"/>
        <v>693.00000000000023</v>
      </c>
    </row>
    <row r="10" spans="1:9" x14ac:dyDescent="0.25">
      <c r="A10" s="4" t="s">
        <v>15</v>
      </c>
      <c r="B10" s="3">
        <f>B3*50</f>
        <v>4500</v>
      </c>
      <c r="C10" s="3">
        <f t="shared" si="0"/>
        <v>2407.5</v>
      </c>
      <c r="D10" s="3">
        <f t="shared" si="1"/>
        <v>1237.5</v>
      </c>
      <c r="F10" s="4" t="s">
        <v>15</v>
      </c>
      <c r="G10" s="3">
        <f t="shared" si="2"/>
        <v>5040.0000000000009</v>
      </c>
      <c r="H10" s="3">
        <f t="shared" si="3"/>
        <v>2696.4000000000005</v>
      </c>
      <c r="I10" s="3">
        <f t="shared" si="4"/>
        <v>1386.0000000000005</v>
      </c>
    </row>
    <row r="11" spans="1:9" x14ac:dyDescent="0.25">
      <c r="A11" s="4" t="s">
        <v>16</v>
      </c>
      <c r="B11" s="3">
        <f>B3*100</f>
        <v>9000</v>
      </c>
      <c r="C11" s="3">
        <f t="shared" si="0"/>
        <v>4815</v>
      </c>
      <c r="D11" s="3">
        <f t="shared" si="1"/>
        <v>2475</v>
      </c>
      <c r="F11" s="4" t="s">
        <v>16</v>
      </c>
      <c r="G11" s="3">
        <f t="shared" si="2"/>
        <v>10080.000000000002</v>
      </c>
      <c r="H11" s="3">
        <f t="shared" si="3"/>
        <v>5392.8000000000011</v>
      </c>
      <c r="I11" s="3">
        <f t="shared" si="4"/>
        <v>2772.0000000000009</v>
      </c>
    </row>
    <row r="13" spans="1:9" s="10" customFormat="1" x14ac:dyDescent="0.25">
      <c r="A13" s="32" t="s">
        <v>58</v>
      </c>
    </row>
    <row r="14" spans="1:9" s="12" customFormat="1" x14ac:dyDescent="0.25">
      <c r="A14" s="11" t="s">
        <v>59</v>
      </c>
    </row>
    <row r="15" spans="1:9" s="12" customFormat="1" x14ac:dyDescent="0.25">
      <c r="A15" s="11" t="s">
        <v>60</v>
      </c>
    </row>
    <row r="16" spans="1:9" s="12" customFormat="1" x14ac:dyDescent="0.25">
      <c r="A16" s="12" t="s">
        <v>61</v>
      </c>
    </row>
    <row r="17" s="12" customFormat="1" x14ac:dyDescent="0.25"/>
    <row r="18" s="12" customFormat="1" x14ac:dyDescent="0.25"/>
    <row r="19" s="12" customFormat="1" x14ac:dyDescent="0.25"/>
    <row r="20" s="12" customFormat="1" x14ac:dyDescent="0.25"/>
    <row r="21" s="12" customFormat="1" x14ac:dyDescent="0.25"/>
    <row r="22" s="12" customFormat="1" x14ac:dyDescent="0.25"/>
    <row r="23" s="12" customFormat="1" x14ac:dyDescent="0.25"/>
    <row r="24" s="12" customFormat="1" x14ac:dyDescent="0.25"/>
    <row r="25" s="12" customFormat="1" x14ac:dyDescent="0.25"/>
    <row r="26" s="12" customFormat="1" x14ac:dyDescent="0.25"/>
  </sheetData>
  <sheetProtection password="CBB7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5" sqref="E5"/>
    </sheetView>
  </sheetViews>
  <sheetFormatPr defaultRowHeight="15" x14ac:dyDescent="0.25"/>
  <cols>
    <col min="1" max="1" width="32.25" customWidth="1"/>
    <col min="2" max="2" width="9.125" bestFit="1" customWidth="1"/>
    <col min="3" max="5" width="10.125" bestFit="1" customWidth="1"/>
  </cols>
  <sheetData>
    <row r="1" spans="1:5" x14ac:dyDescent="0.25">
      <c r="A1" s="27" t="s">
        <v>65</v>
      </c>
      <c r="B1" s="27" t="s">
        <v>66</v>
      </c>
      <c r="C1" s="27" t="s">
        <v>67</v>
      </c>
      <c r="D1" s="27" t="s">
        <v>68</v>
      </c>
      <c r="E1" s="27" t="s">
        <v>69</v>
      </c>
    </row>
    <row r="2" spans="1:5" x14ac:dyDescent="0.25">
      <c r="A2" s="25" t="s">
        <v>70</v>
      </c>
      <c r="B2" s="28">
        <v>5000</v>
      </c>
      <c r="C2" s="28">
        <v>10000</v>
      </c>
      <c r="D2" s="28">
        <v>20000</v>
      </c>
      <c r="E2" s="28">
        <v>30000</v>
      </c>
    </row>
    <row r="3" spans="1:5" x14ac:dyDescent="0.25">
      <c r="A3" s="25" t="s">
        <v>79</v>
      </c>
      <c r="B3" s="29">
        <v>560</v>
      </c>
      <c r="C3" s="29">
        <v>1120</v>
      </c>
      <c r="D3" s="29">
        <v>2230</v>
      </c>
      <c r="E3" s="29">
        <v>3340</v>
      </c>
    </row>
    <row r="4" spans="1:5" x14ac:dyDescent="0.25">
      <c r="A4" s="25" t="s">
        <v>80</v>
      </c>
      <c r="B4" s="29">
        <f>B3*1.12</f>
        <v>627.20000000000005</v>
      </c>
      <c r="C4" s="29">
        <f t="shared" ref="C4:E4" si="0">C3*1.12</f>
        <v>1254.4000000000001</v>
      </c>
      <c r="D4" s="29">
        <f t="shared" si="0"/>
        <v>2497.6000000000004</v>
      </c>
      <c r="E4" s="29">
        <f t="shared" si="0"/>
        <v>3740.8</v>
      </c>
    </row>
    <row r="6" spans="1:5" x14ac:dyDescent="0.25">
      <c r="A6" s="30" t="s">
        <v>76</v>
      </c>
    </row>
    <row r="7" spans="1:5" x14ac:dyDescent="0.25">
      <c r="A7" t="s">
        <v>71</v>
      </c>
    </row>
    <row r="8" spans="1:5" x14ac:dyDescent="0.25">
      <c r="A8" t="s">
        <v>72</v>
      </c>
    </row>
    <row r="9" spans="1:5" x14ac:dyDescent="0.25">
      <c r="A9" t="s">
        <v>73</v>
      </c>
    </row>
    <row r="10" spans="1:5" x14ac:dyDescent="0.25">
      <c r="A10" t="s">
        <v>74</v>
      </c>
    </row>
    <row r="11" spans="1:5" x14ac:dyDescent="0.25">
      <c r="A11" t="s">
        <v>75</v>
      </c>
    </row>
  </sheetData>
  <sheetProtection password="CBB7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C27" sqref="C27"/>
    </sheetView>
  </sheetViews>
  <sheetFormatPr defaultRowHeight="15" x14ac:dyDescent="0.25"/>
  <cols>
    <col min="1" max="1" width="28.25" style="8" customWidth="1"/>
    <col min="2" max="2" width="32" style="8" bestFit="1" customWidth="1"/>
    <col min="3" max="3" width="23.625" style="8" customWidth="1"/>
    <col min="4" max="4" width="24.75" style="9" customWidth="1"/>
    <col min="5" max="5" width="23.25" style="9" bestFit="1" customWidth="1"/>
    <col min="6" max="16384" width="9" style="8"/>
  </cols>
  <sheetData>
    <row r="1" spans="1:5" s="13" customFormat="1" x14ac:dyDescent="0.25">
      <c r="A1" s="31" t="s">
        <v>30</v>
      </c>
      <c r="D1" s="14"/>
      <c r="E1" s="14"/>
    </row>
    <row r="2" spans="1:5" s="13" customFormat="1" x14ac:dyDescent="0.25">
      <c r="A2" s="17" t="s">
        <v>33</v>
      </c>
      <c r="B2" s="17" t="s">
        <v>34</v>
      </c>
      <c r="C2" s="20" t="s">
        <v>35</v>
      </c>
      <c r="D2" s="18" t="s">
        <v>36</v>
      </c>
      <c r="E2" s="18" t="s">
        <v>37</v>
      </c>
    </row>
    <row r="3" spans="1:5" x14ac:dyDescent="0.25">
      <c r="A3" s="15" t="s">
        <v>31</v>
      </c>
      <c r="B3" s="15" t="s">
        <v>45</v>
      </c>
      <c r="C3" s="21" t="s">
        <v>46</v>
      </c>
      <c r="D3" s="16">
        <v>53705</v>
      </c>
      <c r="E3" s="16">
        <f>D3*1.12</f>
        <v>60149.600000000006</v>
      </c>
    </row>
    <row r="4" spans="1:5" x14ac:dyDescent="0.25">
      <c r="A4" s="15" t="s">
        <v>32</v>
      </c>
      <c r="B4" s="15" t="s">
        <v>44</v>
      </c>
      <c r="C4" s="21" t="s">
        <v>47</v>
      </c>
      <c r="D4" s="16">
        <v>34045</v>
      </c>
      <c r="E4" s="16">
        <f t="shared" ref="E4:E10" si="0">D4*1.12</f>
        <v>38130.400000000001</v>
      </c>
    </row>
    <row r="5" spans="1:5" x14ac:dyDescent="0.25">
      <c r="A5" s="15" t="s">
        <v>32</v>
      </c>
      <c r="B5" s="15" t="s">
        <v>43</v>
      </c>
      <c r="C5" s="21" t="s">
        <v>47</v>
      </c>
      <c r="D5" s="16">
        <v>41140</v>
      </c>
      <c r="E5" s="16">
        <f t="shared" si="0"/>
        <v>46076.800000000003</v>
      </c>
    </row>
    <row r="6" spans="1:5" x14ac:dyDescent="0.25">
      <c r="A6" s="15" t="s">
        <v>38</v>
      </c>
      <c r="B6" s="15" t="s">
        <v>42</v>
      </c>
      <c r="C6" s="21" t="s">
        <v>48</v>
      </c>
      <c r="D6" s="16">
        <v>24655</v>
      </c>
      <c r="E6" s="16">
        <f t="shared" si="0"/>
        <v>27613.600000000002</v>
      </c>
    </row>
    <row r="7" spans="1:5" x14ac:dyDescent="0.25">
      <c r="A7" s="15" t="s">
        <v>38</v>
      </c>
      <c r="B7" s="15" t="s">
        <v>41</v>
      </c>
      <c r="C7" s="21" t="s">
        <v>48</v>
      </c>
      <c r="D7" s="16">
        <v>59355</v>
      </c>
      <c r="E7" s="16">
        <f t="shared" si="0"/>
        <v>66477.600000000006</v>
      </c>
    </row>
    <row r="8" spans="1:5" x14ac:dyDescent="0.25">
      <c r="A8" s="15" t="s">
        <v>38</v>
      </c>
      <c r="B8" s="15" t="s">
        <v>42</v>
      </c>
      <c r="C8" s="21" t="s">
        <v>49</v>
      </c>
      <c r="D8" s="16">
        <v>45475</v>
      </c>
      <c r="E8" s="16">
        <f t="shared" si="0"/>
        <v>50932.000000000007</v>
      </c>
    </row>
    <row r="9" spans="1:5" x14ac:dyDescent="0.25">
      <c r="A9" s="15" t="s">
        <v>38</v>
      </c>
      <c r="B9" s="15" t="s">
        <v>41</v>
      </c>
      <c r="C9" s="21" t="s">
        <v>49</v>
      </c>
      <c r="D9" s="16">
        <v>83045</v>
      </c>
      <c r="E9" s="16">
        <f t="shared" si="0"/>
        <v>93010.400000000009</v>
      </c>
    </row>
    <row r="10" spans="1:5" x14ac:dyDescent="0.25">
      <c r="A10" s="15" t="s">
        <v>39</v>
      </c>
      <c r="B10" s="15" t="s">
        <v>40</v>
      </c>
      <c r="C10" s="21" t="s">
        <v>50</v>
      </c>
      <c r="D10" s="16">
        <v>65445</v>
      </c>
      <c r="E10" s="16">
        <f t="shared" si="0"/>
        <v>73298.400000000009</v>
      </c>
    </row>
    <row r="13" spans="1:5" s="13" customFormat="1" x14ac:dyDescent="0.25">
      <c r="A13" s="13" t="s">
        <v>51</v>
      </c>
      <c r="D13" s="14"/>
      <c r="E13" s="14"/>
    </row>
    <row r="14" spans="1:5" s="13" customFormat="1" x14ac:dyDescent="0.25">
      <c r="A14" s="17" t="s">
        <v>33</v>
      </c>
      <c r="B14" s="17" t="s">
        <v>34</v>
      </c>
      <c r="C14" s="18" t="s">
        <v>36</v>
      </c>
      <c r="D14" s="18" t="s">
        <v>37</v>
      </c>
    </row>
    <row r="15" spans="1:5" hidden="1" x14ac:dyDescent="0.25">
      <c r="A15" s="15" t="s">
        <v>52</v>
      </c>
      <c r="B15" s="15" t="s">
        <v>57</v>
      </c>
      <c r="C15" s="19">
        <v>27360</v>
      </c>
      <c r="D15" s="19">
        <f>C15*1.12</f>
        <v>30643.200000000004</v>
      </c>
    </row>
    <row r="16" spans="1:5" hidden="1" x14ac:dyDescent="0.25">
      <c r="A16" s="15" t="s">
        <v>31</v>
      </c>
      <c r="B16" s="15" t="s">
        <v>45</v>
      </c>
      <c r="C16" s="19">
        <v>30400</v>
      </c>
      <c r="D16" s="19">
        <f t="shared" ref="D16:D22" si="1">C16*1.12</f>
        <v>34048</v>
      </c>
    </row>
    <row r="17" spans="1:4" hidden="1" x14ac:dyDescent="0.25">
      <c r="A17" s="15" t="s">
        <v>32</v>
      </c>
      <c r="B17" s="15" t="s">
        <v>56</v>
      </c>
      <c r="C17" s="19">
        <v>22900</v>
      </c>
      <c r="D17" s="19">
        <f t="shared" si="1"/>
        <v>25648.000000000004</v>
      </c>
    </row>
    <row r="18" spans="1:4" hidden="1" x14ac:dyDescent="0.25">
      <c r="A18" s="15" t="s">
        <v>38</v>
      </c>
      <c r="B18" s="15" t="s">
        <v>42</v>
      </c>
      <c r="C18" s="19">
        <v>13580</v>
      </c>
      <c r="D18" s="19">
        <f t="shared" si="1"/>
        <v>15209.600000000002</v>
      </c>
    </row>
    <row r="19" spans="1:4" hidden="1" x14ac:dyDescent="0.25">
      <c r="A19" s="15" t="s">
        <v>38</v>
      </c>
      <c r="B19" s="15" t="s">
        <v>41</v>
      </c>
      <c r="C19" s="19">
        <v>40730</v>
      </c>
      <c r="D19" s="19">
        <f t="shared" si="1"/>
        <v>45617.600000000006</v>
      </c>
    </row>
    <row r="20" spans="1:4" hidden="1" x14ac:dyDescent="0.25">
      <c r="A20" s="15" t="s">
        <v>39</v>
      </c>
      <c r="B20" s="15" t="s">
        <v>40</v>
      </c>
      <c r="C20" s="19">
        <v>54300</v>
      </c>
      <c r="D20" s="19">
        <f t="shared" si="1"/>
        <v>60816.000000000007</v>
      </c>
    </row>
    <row r="21" spans="1:4" x14ac:dyDescent="0.25">
      <c r="A21" s="15" t="s">
        <v>53</v>
      </c>
      <c r="B21" s="15" t="s">
        <v>54</v>
      </c>
      <c r="C21" s="19">
        <v>4165</v>
      </c>
      <c r="D21" s="19">
        <f t="shared" si="1"/>
        <v>4664.8</v>
      </c>
    </row>
    <row r="22" spans="1:4" x14ac:dyDescent="0.25">
      <c r="A22" s="15" t="s">
        <v>53</v>
      </c>
      <c r="B22" s="15" t="s">
        <v>55</v>
      </c>
      <c r="C22" s="19">
        <v>7145</v>
      </c>
      <c r="D22" s="19">
        <f t="shared" si="1"/>
        <v>8002.4000000000005</v>
      </c>
    </row>
  </sheetData>
  <sheetProtection password="CBB7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A2" sqref="A2:XFD2"/>
    </sheetView>
  </sheetViews>
  <sheetFormatPr defaultRowHeight="15" x14ac:dyDescent="0.25"/>
  <sheetData>
    <row r="1" spans="1:2" s="10" customFormat="1" x14ac:dyDescent="0.25">
      <c r="A1" s="10" t="s">
        <v>27</v>
      </c>
    </row>
    <row r="2" spans="1:2" x14ac:dyDescent="0.25">
      <c r="A2" s="7">
        <v>6200</v>
      </c>
      <c r="B2" t="s">
        <v>28</v>
      </c>
    </row>
    <row r="3" spans="1:2" x14ac:dyDescent="0.25">
      <c r="A3" s="7">
        <f>A2*1.12</f>
        <v>6944.0000000000009</v>
      </c>
      <c r="B3" t="s">
        <v>29</v>
      </c>
    </row>
  </sheetData>
  <sheetProtection password="CBB7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B3" sqref="B3"/>
    </sheetView>
  </sheetViews>
  <sheetFormatPr defaultRowHeight="15" x14ac:dyDescent="0.25"/>
  <cols>
    <col min="1" max="1" width="12.125" customWidth="1"/>
    <col min="2" max="3" width="28.25" customWidth="1"/>
  </cols>
  <sheetData>
    <row r="1" spans="1:3" s="10" customFormat="1" x14ac:dyDescent="0.25">
      <c r="A1" s="30" t="s">
        <v>22</v>
      </c>
      <c r="B1" s="30"/>
    </row>
    <row r="2" spans="1:3" s="10" customFormat="1" x14ac:dyDescent="0.25">
      <c r="A2" s="27" t="s">
        <v>34</v>
      </c>
      <c r="B2" s="27" t="s">
        <v>25</v>
      </c>
      <c r="C2" s="27" t="s">
        <v>26</v>
      </c>
    </row>
    <row r="3" spans="1:3" x14ac:dyDescent="0.25">
      <c r="A3" s="25" t="s">
        <v>23</v>
      </c>
      <c r="B3" s="26">
        <v>585</v>
      </c>
      <c r="C3" s="26">
        <f>B3*1.12</f>
        <v>655.20000000000005</v>
      </c>
    </row>
    <row r="4" spans="1:3" x14ac:dyDescent="0.25">
      <c r="A4" s="25" t="s">
        <v>24</v>
      </c>
      <c r="B4" s="26">
        <v>5815</v>
      </c>
      <c r="C4" s="26">
        <f>B4*1.12</f>
        <v>6512.8</v>
      </c>
    </row>
  </sheetData>
  <sheetProtection password="CBB7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C6" sqref="C6"/>
    </sheetView>
  </sheetViews>
  <sheetFormatPr defaultRowHeight="15" x14ac:dyDescent="0.25"/>
  <cols>
    <col min="1" max="1" width="35.125" customWidth="1"/>
    <col min="2" max="2" width="24.25" customWidth="1"/>
  </cols>
  <sheetData>
    <row r="1" spans="1:2" s="10" customFormat="1" x14ac:dyDescent="0.25">
      <c r="A1" s="30" t="s">
        <v>17</v>
      </c>
    </row>
    <row r="2" spans="1:2" x14ac:dyDescent="0.25">
      <c r="A2" t="s">
        <v>18</v>
      </c>
      <c r="B2" t="s">
        <v>19</v>
      </c>
    </row>
    <row r="3" spans="1:2" x14ac:dyDescent="0.25">
      <c r="A3" t="s">
        <v>21</v>
      </c>
      <c r="B3" t="s">
        <v>20</v>
      </c>
    </row>
  </sheetData>
  <sheetProtection password="CBB7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Dental</vt:lpstr>
      <vt:lpstr>GL and ADD</vt:lpstr>
      <vt:lpstr>Maternity Assist</vt:lpstr>
      <vt:lpstr>ECU</vt:lpstr>
      <vt:lpstr>Wellness</vt:lpstr>
      <vt:lpstr>Travel Assist</vt:lpstr>
      <vt:lpstr>Drug Test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Ylagan, Anna Rose B.</dc:creator>
  <cp:lastModifiedBy>Ylagan, Anna Rose B.</cp:lastModifiedBy>
  <dcterms:created xsi:type="dcterms:W3CDTF">2019-01-09T01:33:06Z</dcterms:created>
  <dcterms:modified xsi:type="dcterms:W3CDTF">2019-02-14T09:25:47Z</dcterms:modified>
</cp:coreProperties>
</file>